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365" windowWidth="15120" windowHeight="6750"/>
  </bookViews>
  <sheets>
    <sheet name="Лист1" sheetId="1" r:id="rId1"/>
    <sheet name="Лист2" sheetId="2" r:id="rId2"/>
    <sheet name="Лист3" sheetId="3" r:id="rId3"/>
  </sheets>
  <definedNames>
    <definedName name="_xlnm.Print_Area" localSheetId="0">Лист1!$A$1:$E$87</definedName>
  </definedNames>
  <calcPr calcId="145621"/>
</workbook>
</file>

<file path=xl/calcChain.xml><?xml version="1.0" encoding="utf-8"?>
<calcChain xmlns="http://schemas.openxmlformats.org/spreadsheetml/2006/main">
  <c r="H7" i="1" l="1"/>
  <c r="G7" i="1"/>
  <c r="H10" i="1"/>
  <c r="G10" i="1"/>
  <c r="G38" i="1"/>
  <c r="E14" i="1" l="1"/>
  <c r="D45" i="1"/>
  <c r="C45" i="1"/>
  <c r="C38" i="1"/>
  <c r="F38" i="1" s="1"/>
  <c r="C65" i="1"/>
  <c r="F28" i="1" s="1"/>
  <c r="C28" i="1"/>
  <c r="C76" i="1"/>
  <c r="E50" i="1"/>
  <c r="E44" i="1"/>
  <c r="E37" i="1"/>
  <c r="E80" i="1"/>
  <c r="D13" i="1"/>
  <c r="C13" i="1"/>
  <c r="E27" i="1"/>
  <c r="D11" i="1"/>
  <c r="E12" i="1"/>
  <c r="C11" i="1"/>
  <c r="D76" i="1"/>
  <c r="D53" i="1"/>
  <c r="D28" i="1"/>
  <c r="E28" i="1" s="1"/>
  <c r="E36" i="1"/>
  <c r="E47" i="1"/>
  <c r="E42" i="1"/>
  <c r="E79" i="1"/>
  <c r="E64" i="1"/>
  <c r="D81" i="1"/>
  <c r="C81" i="1"/>
  <c r="E82" i="1"/>
  <c r="C53" i="1"/>
  <c r="E35" i="1"/>
  <c r="D65" i="1"/>
  <c r="G28" i="1" s="1"/>
  <c r="E24" i="1"/>
  <c r="E25" i="1"/>
  <c r="E81" i="1"/>
  <c r="D74" i="1"/>
  <c r="E74" i="1" s="1"/>
  <c r="C74" i="1"/>
  <c r="E78" i="1"/>
  <c r="E8" i="1"/>
  <c r="C9" i="1"/>
  <c r="E33" i="1"/>
  <c r="E34" i="1"/>
  <c r="E58" i="1"/>
  <c r="D38" i="1"/>
  <c r="E38" i="1" s="1"/>
  <c r="E32" i="1"/>
  <c r="E60" i="1"/>
  <c r="E20" i="1"/>
  <c r="E19" i="1"/>
  <c r="E26" i="1"/>
  <c r="E18" i="1"/>
  <c r="E77" i="1"/>
  <c r="E39" i="1"/>
  <c r="E41" i="1"/>
  <c r="E15" i="1"/>
  <c r="E16" i="1"/>
  <c r="E17" i="1"/>
  <c r="E21" i="1"/>
  <c r="E22" i="1"/>
  <c r="E23" i="1"/>
  <c r="E59" i="1"/>
  <c r="E29" i="1"/>
  <c r="E30" i="1"/>
  <c r="E31" i="1"/>
  <c r="E40" i="1"/>
  <c r="E43" i="1"/>
  <c r="E46" i="1"/>
  <c r="E48" i="1"/>
  <c r="E49" i="1"/>
  <c r="E54" i="1"/>
  <c r="E55" i="1"/>
  <c r="E56" i="1"/>
  <c r="E57" i="1"/>
  <c r="E61" i="1"/>
  <c r="E62" i="1"/>
  <c r="E63" i="1"/>
  <c r="E66" i="1"/>
  <c r="E67" i="1"/>
  <c r="E68" i="1"/>
  <c r="E69" i="1"/>
  <c r="E70" i="1"/>
  <c r="E71" i="1"/>
  <c r="E72" i="1"/>
  <c r="E73" i="1"/>
  <c r="E76" i="1"/>
  <c r="E53" i="1"/>
  <c r="E65" i="1" l="1"/>
  <c r="D51" i="1"/>
  <c r="C51" i="1"/>
  <c r="E45" i="1"/>
  <c r="D9" i="1"/>
  <c r="E9" i="1" s="1"/>
  <c r="E13" i="1"/>
  <c r="D7" i="1"/>
  <c r="E51" i="1" l="1"/>
  <c r="C7" i="1"/>
  <c r="E7" i="1"/>
</calcChain>
</file>

<file path=xl/comments1.xml><?xml version="1.0" encoding="utf-8"?>
<comments xmlns="http://schemas.openxmlformats.org/spreadsheetml/2006/main">
  <authors>
    <author>Автор</author>
  </authors>
  <commentList>
    <comment ref="A77" authorId="0">
      <text>
        <r>
          <rPr>
            <b/>
            <sz val="9"/>
            <color indexed="81"/>
            <rFont val="Tahoma"/>
            <family val="2"/>
            <charset val="204"/>
          </rPr>
          <t>восстановленные остатки</t>
        </r>
        <r>
          <rPr>
            <sz val="9"/>
            <color indexed="81"/>
            <rFont val="Tahoma"/>
            <family val="2"/>
            <charset val="204"/>
          </rPr>
          <t xml:space="preserve">
</t>
        </r>
      </text>
    </comment>
  </commentList>
</comments>
</file>

<file path=xl/sharedStrings.xml><?xml version="1.0" encoding="utf-8"?>
<sst xmlns="http://schemas.openxmlformats.org/spreadsheetml/2006/main" count="144" uniqueCount="124">
  <si>
    <t>КЦСР</t>
  </si>
  <si>
    <t>Наименование целевой статьи расходов</t>
  </si>
  <si>
    <t>План, с учетом изменений</t>
  </si>
  <si>
    <t>Исполнение</t>
  </si>
  <si>
    <t>% исполнения к плану на год</t>
  </si>
  <si>
    <t>0440075700</t>
  </si>
  <si>
    <t>2250075180</t>
  </si>
  <si>
    <t>9170051180</t>
  </si>
  <si>
    <t>9170074290</t>
  </si>
  <si>
    <t>9170074670</t>
  </si>
  <si>
    <t>9170075140</t>
  </si>
  <si>
    <t>Субсидии всего</t>
  </si>
  <si>
    <t>0920074560</t>
  </si>
  <si>
    <t>Субвенции всего:</t>
  </si>
  <si>
    <t>0230075660</t>
  </si>
  <si>
    <t>0240074080</t>
  </si>
  <si>
    <t>0240074090</t>
  </si>
  <si>
    <t>0240075540</t>
  </si>
  <si>
    <t>0240075560</t>
  </si>
  <si>
    <t>0240075640</t>
  </si>
  <si>
    <t>0240075880</t>
  </si>
  <si>
    <t>0250075520</t>
  </si>
  <si>
    <t xml:space="preserve">в том числе </t>
  </si>
  <si>
    <t>0520074120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</si>
  <si>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</si>
  <si>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</si>
  <si>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Итого МБТ:</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</si>
  <si>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</si>
  <si>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1210075080</t>
  </si>
  <si>
    <t>тел. 8 (39160) 21-1-61</t>
  </si>
  <si>
    <t>0240010480</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</si>
  <si>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</si>
  <si>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9170051200</t>
  </si>
  <si>
    <t>9170075190</t>
  </si>
  <si>
    <t>Иные межбюджетные трансферты  всего:</t>
  </si>
  <si>
    <t>(тыс. рублей)</t>
  </si>
  <si>
    <t>ГРБС - Администрация Северо-Енисейского района</t>
  </si>
  <si>
    <t>ГРБС - Управление образования администрации Северо-Енисейского района</t>
  </si>
  <si>
    <t>ГРБС - Отдел физической культуры, спорта и молодежной политики администрации Северо-Енисейского района</t>
  </si>
  <si>
    <t>ГРБС - Отдел культуры администрации Северо-Енисейского района</t>
  </si>
  <si>
    <t>в том числе :</t>
  </si>
  <si>
    <t>в том числе по:</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</si>
  <si>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</si>
  <si>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1210075090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</si>
  <si>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</si>
  <si>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</si>
  <si>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0820010480</t>
  </si>
  <si>
    <t>16300L4970</t>
  </si>
  <si>
    <t>0810074880</t>
  </si>
  <si>
    <t>0430075770</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</si>
  <si>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</si>
  <si>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</si>
  <si>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</si>
  <si>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</si>
  <si>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</si>
  <si>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</si>
  <si>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</si>
  <si>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</si>
  <si>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</si>
  <si>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</si>
  <si>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</si>
  <si>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</si>
  <si>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</si>
  <si>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</si>
  <si>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</si>
  <si>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Дотации бюджетам муниципальных районов на поддержку мер по обеспечению сбалансированности бюджетов</t>
  </si>
  <si>
    <t>0410077440</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</si>
  <si>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 (Капитальный ремонт кровли ЦПК №1 по ул. Набережная, гп Северо-Енисейский)</t>
  </si>
  <si>
    <t>0510010490</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</si>
  <si>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</si>
  <si>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0510074130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</si>
  <si>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</si>
  <si>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123R310601</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</si>
  <si>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</si>
  <si>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1670010490</t>
  </si>
  <si>
    <t>2010010490</t>
  </si>
  <si>
    <t>2510076040</t>
  </si>
  <si>
    <t>2520002890</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</si>
  <si>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</si>
  <si>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8410010490</t>
  </si>
  <si>
    <t>9170074240</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</si>
  <si>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</si>
  <si>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</si>
  <si>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0210015980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</si>
  <si>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</si>
  <si>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02100L0271</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</si>
  <si>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</si>
  <si>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</si>
  <si>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0240010490</t>
  </si>
  <si>
    <t>0240075630</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</si>
  <si>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</si>
  <si>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024E151690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</si>
  <si>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</si>
  <si>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0810010480</t>
  </si>
  <si>
    <t>0840010490</t>
  </si>
  <si>
    <t>0910010490</t>
  </si>
  <si>
    <t>0920010490</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</si>
  <si>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</si>
  <si>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</si>
  <si>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и городских округов края на выполнение отдельных государственных полномочий по организации мероприятий при осуществлении деятельности по обращению с животными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</si>
  <si>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</si>
  <si>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Исполнитель: Малинина Светлана Сергеевна</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</si>
  <si>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</si>
  <si>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0410075710</t>
  </si>
  <si>
    <t>0250010490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</si>
  <si>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</si>
  <si>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917W058530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</si>
  <si>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</si>
  <si>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</si>
  <si>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0910074360</t>
  </si>
  <si>
    <t>0820021380</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</si>
  <si>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</si>
  <si>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02300L3040</t>
  </si>
  <si>
    <t>ГРБС - Финансовое упрвелние администрации Северо-Енисейского района</t>
  </si>
  <si>
    <t>1820010350</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</si>
  <si>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</si>
  <si>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1220074020</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</si>
  <si>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</si>
  <si>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ХХХ0010350</t>
  </si>
  <si>
    <t>ХХХ001035Х</t>
  </si>
  <si>
    <t>Приложение к сведениям об исполнении бюджета  района
по состоянию на 01.12.2020</t>
  </si>
  <si>
    <t>Информация об исполнении дотаций, субсидий, субвенций и иных межбюджетных трансфертов, 
имеющих целевое назначение по состоянию на 01.12.2020 год</t>
  </si>
  <si>
    <t>А.Э. Перепелица</t>
  </si>
  <si>
    <t>Заместитель главы района по финансам и бюджетному устройству,                                                                                                         руководитель Финансового управления администрации Северо-Енисейского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</si>
</sst>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6" x14ac:knownFonts="1">
    <font>
      <sz val="11"/>
      <color theme="1"/>
      <name val="Calibri"/>
      <family val="2"/>
      <charset val="204"/>
      <scheme val="minor"/>
    </font>
    <font>
      <sz val="11"/>
      <color theme="1"/>
      <name val="Times New Roman"/>
      <family val="1"/>
      <charset val="204"/>
    </font>
    <font>
      <sz val="8"/>
      <color theme="1"/>
      <name val="Times New Roman"/>
      <family val="1"/>
      <charset val="204"/>
    </font>
    <font>
      <sz val="11"/>
      <name val="Times New Roman"/>
      <family val="1"/>
      <charset val="204"/>
    </font>
    <font>
      <b/>
      <sz val="12"/>
      <color theme="1"/>
      <name val="Times New Roman"/>
      <family val="1"/>
      <charset val="204"/>
    </font>
    <font>
      <sz val="10"/>
      <name val="Arial"/>
      <family val="2"/>
      <charset val="204"/>
    </font>
    <font>
      <sz val="10"/>
      <name val="Times New Roman"/>
      <family val="1"/>
      <charset val="204"/>
    </font>
    <font>
      <sz val="9"/>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9"/>
      <color indexed="81"/>
      <name val="Tahoma"/>
      <family val="2"/>
      <charset val="204"/>
    </font>
    <font>
      <b/>
      <sz val="9"/>
      <color indexed="81"/>
      <name val="Tahoma"/>
      <family val="2"/>
      <charset val="204"/>
    </font>
    <font>
      <sz val="10"/>
      <name val="Arial"/>
      <family val="2"/>
      <charset val="204"/>
    </font>
    <font>
      <sz val="8"/>
      <name val="Arial Cy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4">
    <xf numFmtId="0" fontId="0" fillId="0" borderId="0"/>
    <xf numFmtId="0" fontId="5" fillId="0" borderId="0"/>
    <xf numFmtId="0" fontId="14" fillId="0" borderId="0"/>
    <xf numFmtId="0" fontId="5" fillId="0" borderId="0"/>
  </cellStyleXfs>
  <cellXfs count="76">
    <xf numFmtId="0" fontId="0" fillId="0" borderId="0" xfId="0"/>
    <xf numFmtId="0" fontId="1" fillId="0" borderId="0" xfId="0" applyFont="1"/>
    <xf numFmtId="0" fontId="1" fillId="0" borderId="0" xfId="0" applyFont="1" applyAlignment="1">
      <alignment wrapText="1"/>
    </xf>
    <xf numFmtId="4" fontId="1" fillId="0" borderId="0" xfId="0" applyNumberFormat="1" applyFont="1"/>
    <xf numFmtId="0" fontId="1" fillId="2" borderId="0" xfId="0" applyFont="1" applyFill="1"/>
    <xf numFmtId="0" fontId="3" fillId="2" borderId="0" xfId="0" applyFont="1" applyFill="1"/>
    <xf numFmtId="2" fontId="2" fillId="0" borderId="0" xfId="0" applyNumberFormat="1" applyFont="1" applyAlignment="1">
      <alignment wrapText="1"/>
    </xf>
    <xf numFmtId="0" fontId="7" fillId="2" borderId="0" xfId="0" applyFont="1" applyFill="1"/>
    <xf numFmtId="0" fontId="1" fillId="0" borderId="0" xfId="0" applyFont="1" applyBorder="1"/>
    <xf numFmtId="0" fontId="1" fillId="0" borderId="0" xfId="0" applyFont="1" applyBorder="1" applyAlignment="1">
      <alignment horizontal="center"/>
    </xf>
    <xf numFmtId="4" fontId="1" fillId="0" borderId="0" xfId="0" applyNumberFormat="1" applyFont="1" applyBorder="1"/>
    <xf numFmtId="0" fontId="8" fillId="2" borderId="0" xfId="0" applyFont="1" applyFill="1"/>
    <xf numFmtId="0" fontId="8" fillId="2" borderId="0" xfId="0" applyFont="1" applyFill="1" applyAlignment="1">
      <alignment horizontal="right"/>
    </xf>
    <xf numFmtId="0" fontId="8"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9" fillId="2" borderId="0" xfId="0" applyFont="1" applyFill="1"/>
    <xf numFmtId="49" fontId="9" fillId="0" borderId="1" xfId="0" applyNumberFormat="1" applyFont="1" applyBorder="1" applyAlignment="1" applyProtection="1">
      <alignment horizontal="center" vertical="center" wrapText="1"/>
    </xf>
    <xf numFmtId="164" fontId="9" fillId="0" borderId="1" xfId="0" applyNumberFormat="1" applyFont="1" applyBorder="1" applyAlignment="1" applyProtection="1">
      <alignment horizontal="left" vertical="center" wrapText="1"/>
    </xf>
    <xf numFmtId="165" fontId="8" fillId="2" borderId="1" xfId="0" applyNumberFormat="1" applyFont="1" applyFill="1" applyBorder="1" applyAlignment="1">
      <alignment horizontal="center" vertical="center" wrapText="1"/>
    </xf>
    <xf numFmtId="165" fontId="1" fillId="0" borderId="0" xfId="0" applyNumberFormat="1" applyFont="1" applyAlignment="1">
      <alignment wrapText="1"/>
    </xf>
    <xf numFmtId="0" fontId="1" fillId="0" borderId="0" xfId="0" applyFont="1" applyAlignment="1">
      <alignment horizontal="center"/>
    </xf>
    <xf numFmtId="0" fontId="2" fillId="0" borderId="0" xfId="0" applyFont="1" applyAlignment="1">
      <alignment horizontal="right" wrapText="1"/>
    </xf>
    <xf numFmtId="165" fontId="9" fillId="2" borderId="0" xfId="0" applyNumberFormat="1" applyFont="1" applyFill="1"/>
    <xf numFmtId="165" fontId="1" fillId="2" borderId="0" xfId="0" applyNumberFormat="1" applyFont="1" applyFill="1"/>
    <xf numFmtId="4" fontId="1" fillId="2" borderId="0" xfId="0" applyNumberFormat="1" applyFont="1" applyFill="1" applyAlignment="1">
      <alignment wrapText="1"/>
    </xf>
    <xf numFmtId="0" fontId="2" fillId="2" borderId="0" xfId="0" applyFont="1" applyFill="1" applyAlignment="1">
      <alignment wrapText="1"/>
    </xf>
    <xf numFmtId="165" fontId="1" fillId="2" borderId="0" xfId="0" applyNumberFormat="1" applyFont="1" applyFill="1" applyAlignment="1">
      <alignment wrapText="1"/>
    </xf>
    <xf numFmtId="165" fontId="4"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165" fontId="1" fillId="0" borderId="0" xfId="0" applyNumberFormat="1" applyFont="1"/>
    <xf numFmtId="165" fontId="9" fillId="2" borderId="1" xfId="0" applyNumberFormat="1" applyFont="1" applyFill="1" applyBorder="1" applyAlignment="1" applyProtection="1">
      <alignment vertical="center" wrapText="1"/>
    </xf>
    <xf numFmtId="165" fontId="4" fillId="2" borderId="1" xfId="0" applyNumberFormat="1" applyFont="1" applyFill="1" applyBorder="1" applyAlignment="1">
      <alignment vertical="center" wrapText="1"/>
    </xf>
    <xf numFmtId="165" fontId="10" fillId="2" borderId="1" xfId="0" applyNumberFormat="1" applyFont="1" applyFill="1" applyBorder="1" applyAlignment="1" applyProtection="1">
      <alignment vertical="center" wrapText="1"/>
    </xf>
    <xf numFmtId="165" fontId="8" fillId="2" borderId="1" xfId="0" applyNumberFormat="1" applyFont="1" applyFill="1" applyBorder="1" applyAlignment="1">
      <alignment vertical="center" wrapText="1"/>
    </xf>
    <xf numFmtId="165" fontId="4" fillId="2" borderId="1" xfId="0" applyNumberFormat="1" applyFont="1" applyFill="1" applyBorder="1" applyAlignment="1">
      <alignment vertical="center"/>
    </xf>
    <xf numFmtId="0" fontId="1" fillId="0" borderId="0" xfId="0" applyFont="1" applyAlignment="1">
      <alignment horizontal="left"/>
    </xf>
    <xf numFmtId="0" fontId="8" fillId="2" borderId="1" xfId="0" applyFont="1" applyFill="1" applyBorder="1" applyAlignment="1">
      <alignment horizontal="left" wrapText="1"/>
    </xf>
    <xf numFmtId="165" fontId="4"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right" vertical="center" wrapText="1"/>
    </xf>
    <xf numFmtId="0" fontId="8" fillId="2" borderId="1" xfId="0" applyFont="1" applyFill="1" applyBorder="1" applyAlignment="1">
      <alignment horizontal="left" wrapText="1"/>
    </xf>
    <xf numFmtId="0" fontId="11" fillId="2" borderId="0" xfId="0" applyFont="1" applyFill="1" applyBorder="1" applyAlignment="1">
      <alignment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1" xfId="0" applyFont="1" applyFill="1" applyBorder="1" applyAlignment="1">
      <alignment horizontal="left"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left" wrapText="1"/>
    </xf>
    <xf numFmtId="0" fontId="8" fillId="2" borderId="1" xfId="0" applyFont="1" applyFill="1" applyBorder="1" applyAlignment="1">
      <alignment horizontal="left" wrapText="1"/>
    </xf>
    <xf numFmtId="4" fontId="1" fillId="2" borderId="0" xfId="0" applyNumberFormat="1" applyFont="1" applyFill="1"/>
    <xf numFmtId="0" fontId="1" fillId="2" borderId="0" xfId="0" applyFont="1" applyFill="1" applyBorder="1"/>
    <xf numFmtId="4" fontId="1" fillId="2" borderId="0" xfId="0" applyNumberFormat="1" applyFont="1" applyFill="1" applyBorder="1"/>
    <xf numFmtId="49" fontId="9" fillId="0" borderId="4" xfId="2" applyNumberFormat="1" applyFont="1" applyBorder="1" applyAlignment="1" applyProtection="1">
      <alignment horizontal="center" vertical="center" wrapText="1"/>
    </xf>
    <xf numFmtId="164" fontId="9" fillId="0" borderId="4" xfId="2" applyNumberFormat="1" applyFont="1" applyBorder="1" applyAlignment="1" applyProtection="1">
      <alignment horizontal="left" vertical="center" wrapText="1"/>
    </xf>
    <xf numFmtId="49" fontId="9" fillId="0" borderId="4" xfId="3" applyNumberFormat="1" applyFont="1" applyBorder="1" applyAlignment="1" applyProtection="1">
      <alignment horizontal="center" vertical="center" wrapText="1"/>
    </xf>
    <xf numFmtId="164" fontId="9" fillId="0" borderId="4" xfId="3" applyNumberFormat="1" applyFont="1" applyBorder="1" applyAlignment="1" applyProtection="1">
      <alignment horizontal="left" vertical="center" wrapText="1"/>
    </xf>
    <xf numFmtId="0" fontId="8" fillId="0" borderId="0" xfId="0" applyFont="1" applyAlignment="1">
      <alignment wrapText="1"/>
    </xf>
    <xf numFmtId="4" fontId="8" fillId="0" borderId="0" xfId="0" applyNumberFormat="1" applyFont="1"/>
    <xf numFmtId="0" fontId="8" fillId="0" borderId="0" xfId="0" applyFont="1"/>
    <xf numFmtId="4" fontId="15" fillId="0" borderId="4" xfId="3" applyNumberFormat="1" applyFont="1" applyBorder="1" applyAlignment="1" applyProtection="1">
      <alignment horizontal="right" vertical="center" wrapText="1"/>
    </xf>
    <xf numFmtId="49" fontId="9" fillId="0" borderId="1" xfId="3" applyNumberFormat="1" applyFont="1" applyBorder="1" applyAlignment="1" applyProtection="1">
      <alignment horizontal="center" vertical="center" wrapText="1"/>
    </xf>
    <xf numFmtId="164" fontId="9" fillId="0" borderId="1" xfId="3" applyNumberFormat="1" applyFont="1" applyBorder="1" applyAlignment="1" applyProtection="1">
      <alignment horizontal="left" vertical="center" wrapText="1"/>
    </xf>
    <xf numFmtId="0" fontId="7" fillId="2" borderId="0" xfId="0" applyFont="1" applyFill="1" applyAlignment="1">
      <alignment horizontal="left"/>
    </xf>
    <xf numFmtId="0" fontId="4" fillId="2" borderId="1" xfId="0" applyFont="1" applyFill="1" applyBorder="1" applyAlignment="1">
      <alignment horizontal="left" wrapText="1"/>
    </xf>
    <xf numFmtId="0" fontId="4" fillId="3" borderId="1" xfId="0" applyFont="1" applyFill="1" applyBorder="1" applyAlignment="1">
      <alignment horizontal="left" wrapText="1"/>
    </xf>
    <xf numFmtId="0" fontId="8" fillId="2" borderId="1" xfId="0" applyFont="1" applyFill="1" applyBorder="1" applyAlignment="1">
      <alignment horizontal="left" wrapText="1"/>
    </xf>
    <xf numFmtId="0" fontId="4" fillId="2" borderId="1" xfId="0" applyFont="1" applyFill="1" applyBorder="1" applyAlignment="1">
      <alignment horizontal="left" vertical="center" wrapText="1"/>
    </xf>
    <xf numFmtId="0" fontId="6" fillId="2" borderId="0" xfId="0" applyFont="1" applyFill="1" applyAlignment="1">
      <alignment horizontal="right" wrapText="1"/>
    </xf>
    <xf numFmtId="0" fontId="6" fillId="2" borderId="0" xfId="0" applyFont="1" applyFill="1" applyAlignment="1">
      <alignment horizontal="right"/>
    </xf>
    <xf numFmtId="0" fontId="4" fillId="2" borderId="0" xfId="0" applyFont="1" applyFill="1" applyAlignment="1">
      <alignment horizont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9" fillId="2" borderId="0" xfId="0" applyFont="1" applyFill="1" applyBorder="1" applyAlignment="1">
      <alignment wrapText="1"/>
    </xf>
    <xf numFmtId="0" fontId="9" fillId="2" borderId="0" xfId="0" applyFont="1" applyFill="1" applyBorder="1" applyAlignment="1"/>
    <xf numFmtId="0" fontId="9" fillId="2" borderId="0" xfId="0" applyFont="1" applyFill="1" applyBorder="1" applyAlignment="1">
      <alignment horizontal="center" wrapText="1"/>
    </xf>
  </cellXfs>
  <cellStyles count="4">
    <cellStyle name="Обычный" xfId="0" builtinId="0"/>
    <cellStyle name="Обычный 2" xfId="1"/>
    <cellStyle name="Обычный_Лист1" xfId="2"/>
    <cellStyle name="Обычный_Лист1_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9"/>
  <sheetViews>
    <sheetView tabSelected="1" topLeftCell="A79" zoomScale="90" zoomScaleNormal="90" workbookViewId="0">
      <selection activeCell="B99" sqref="B99"/>
    </sheetView>
  </sheetViews>
  <sheetFormatPr defaultColWidth="9.140625" defaultRowHeight="15" x14ac:dyDescent="0.25"/>
  <cols>
    <col min="1" max="1" width="15.5703125" style="4" customWidth="1"/>
    <col min="2" max="2" width="106.28515625" style="4" customWidth="1"/>
    <col min="3" max="3" width="17" style="4" customWidth="1"/>
    <col min="4" max="4" width="19.28515625" style="4" customWidth="1"/>
    <col min="5" max="5" width="12.42578125" style="4" customWidth="1"/>
    <col min="6" max="6" width="17.42578125" style="1" customWidth="1"/>
    <col min="7" max="7" width="16.5703125" style="1" customWidth="1"/>
    <col min="8" max="8" width="16.140625" style="1" customWidth="1"/>
    <col min="9" max="9" width="12.5703125" style="1" bestFit="1" customWidth="1"/>
    <col min="10" max="10" width="9.140625" style="1"/>
    <col min="11" max="11" width="14.5703125" style="1" customWidth="1"/>
    <col min="12" max="12" width="15.28515625" style="1" customWidth="1"/>
    <col min="13" max="13" width="15.42578125" style="1" customWidth="1"/>
    <col min="14" max="14" width="15.140625" style="1" customWidth="1"/>
    <col min="15" max="16384" width="9.140625" style="1"/>
  </cols>
  <sheetData>
    <row r="1" spans="1:14" ht="34.5" customHeight="1" x14ac:dyDescent="0.25">
      <c r="B1" s="68" t="s">
        <v>120</v>
      </c>
      <c r="C1" s="69"/>
      <c r="D1" s="69"/>
      <c r="E1" s="69"/>
    </row>
    <row r="2" spans="1:14" x14ac:dyDescent="0.25">
      <c r="K2" s="8"/>
      <c r="L2" s="8"/>
      <c r="M2" s="8"/>
      <c r="N2" s="8"/>
    </row>
    <row r="3" spans="1:14" ht="12.75" customHeight="1" x14ac:dyDescent="0.25">
      <c r="A3" s="70" t="s">
        <v>121</v>
      </c>
      <c r="B3" s="70"/>
      <c r="C3" s="70"/>
      <c r="D3" s="70"/>
      <c r="E3" s="70"/>
      <c r="K3" s="8"/>
      <c r="L3" s="9"/>
      <c r="M3" s="9"/>
      <c r="N3" s="8"/>
    </row>
    <row r="4" spans="1:14" x14ac:dyDescent="0.25">
      <c r="A4" s="70"/>
      <c r="B4" s="70"/>
      <c r="C4" s="70"/>
      <c r="D4" s="70"/>
      <c r="E4" s="70"/>
      <c r="G4" s="3"/>
      <c r="H4" s="3"/>
      <c r="K4" s="8"/>
      <c r="L4" s="10"/>
      <c r="M4" s="10"/>
      <c r="N4" s="8"/>
    </row>
    <row r="5" spans="1:14" ht="14.25" customHeight="1" x14ac:dyDescent="0.25">
      <c r="A5" s="11"/>
      <c r="B5" s="11"/>
      <c r="C5" s="11"/>
      <c r="D5" s="11"/>
      <c r="E5" s="12" t="s">
        <v>35</v>
      </c>
      <c r="G5" s="3"/>
      <c r="H5" s="3"/>
      <c r="K5" s="8"/>
      <c r="L5" s="10"/>
      <c r="M5" s="10"/>
      <c r="N5" s="8"/>
    </row>
    <row r="6" spans="1:14" ht="63" x14ac:dyDescent="0.25">
      <c r="A6" s="13" t="s">
        <v>0</v>
      </c>
      <c r="B6" s="13" t="s">
        <v>1</v>
      </c>
      <c r="C6" s="13" t="s">
        <v>2</v>
      </c>
      <c r="D6" s="13" t="s">
        <v>3</v>
      </c>
      <c r="E6" s="13" t="s">
        <v>4</v>
      </c>
      <c r="F6" s="2"/>
      <c r="G6" s="3"/>
      <c r="H6" s="3"/>
      <c r="K6" s="8"/>
      <c r="L6" s="10"/>
      <c r="M6" s="10"/>
      <c r="N6" s="8"/>
    </row>
    <row r="7" spans="1:14" ht="15.75" x14ac:dyDescent="0.25">
      <c r="A7" s="67" t="s">
        <v>26</v>
      </c>
      <c r="B7" s="67"/>
      <c r="C7" s="27">
        <f>C9+C51+C74+C8</f>
        <v>647977.37</v>
      </c>
      <c r="D7" s="27">
        <f>D9+D51+D74+D8</f>
        <v>521080</v>
      </c>
      <c r="E7" s="14">
        <f>D7/C7*100</f>
        <v>80.416388615546865</v>
      </c>
      <c r="F7" s="19"/>
      <c r="G7" s="19">
        <f>C7-C8</f>
        <v>447978.37</v>
      </c>
      <c r="H7" s="19">
        <f>D7-D8</f>
        <v>367886.4</v>
      </c>
      <c r="K7" s="8"/>
      <c r="L7" s="10"/>
      <c r="M7" s="10"/>
      <c r="N7" s="8"/>
    </row>
    <row r="8" spans="1:14" ht="31.5" x14ac:dyDescent="0.25">
      <c r="A8" s="43"/>
      <c r="B8" s="45" t="s">
        <v>65</v>
      </c>
      <c r="C8" s="30">
        <v>199999</v>
      </c>
      <c r="D8" s="30">
        <v>153193.60000000001</v>
      </c>
      <c r="E8" s="18">
        <f>D8/C8*100</f>
        <v>76.597182985914941</v>
      </c>
      <c r="F8" s="19"/>
      <c r="G8" s="19"/>
      <c r="H8" s="19"/>
      <c r="K8" s="8"/>
      <c r="L8" s="10"/>
      <c r="M8" s="10"/>
      <c r="N8" s="8"/>
    </row>
    <row r="9" spans="1:14" ht="15" customHeight="1" x14ac:dyDescent="0.25">
      <c r="A9" s="65" t="s">
        <v>11</v>
      </c>
      <c r="B9" s="65"/>
      <c r="C9" s="38">
        <f>C13+C28+C38+C45+C11</f>
        <v>71986.469999999987</v>
      </c>
      <c r="D9" s="38">
        <f>D13+D28+D38+D45+D11</f>
        <v>43363.700000000004</v>
      </c>
      <c r="E9" s="37">
        <f t="shared" ref="E9:E47" si="0">D9/C9*100</f>
        <v>60.238680963242139</v>
      </c>
      <c r="F9" s="19"/>
      <c r="G9" s="19"/>
      <c r="H9" s="3"/>
      <c r="K9" s="8"/>
      <c r="L9" s="10"/>
      <c r="M9" s="10"/>
      <c r="N9" s="8"/>
    </row>
    <row r="10" spans="1:14" s="4" customFormat="1" ht="15.75" x14ac:dyDescent="0.25">
      <c r="A10" s="66" t="s">
        <v>22</v>
      </c>
      <c r="B10" s="66"/>
      <c r="C10" s="27"/>
      <c r="D10" s="27"/>
      <c r="E10" s="14"/>
      <c r="F10" s="26"/>
      <c r="G10" s="26">
        <f>C13+C53+C76</f>
        <v>165174.30000000002</v>
      </c>
      <c r="H10" s="26">
        <f>D13+D53+D76</f>
        <v>135134.29999999999</v>
      </c>
      <c r="K10" s="51"/>
      <c r="L10" s="52"/>
      <c r="M10" s="52"/>
      <c r="N10" s="51"/>
    </row>
    <row r="11" spans="1:14" s="4" customFormat="1" ht="15.75" x14ac:dyDescent="0.25">
      <c r="A11" s="71" t="s">
        <v>113</v>
      </c>
      <c r="B11" s="72"/>
      <c r="C11" s="27">
        <f>C12</f>
        <v>105.2</v>
      </c>
      <c r="D11" s="27">
        <f>D12</f>
        <v>0</v>
      </c>
      <c r="E11" s="14"/>
      <c r="F11" s="26"/>
      <c r="G11" s="26"/>
      <c r="H11" s="50"/>
      <c r="K11" s="51"/>
      <c r="L11" s="52"/>
      <c r="M11" s="52"/>
      <c r="N11" s="51"/>
    </row>
    <row r="12" spans="1:14" s="4" customFormat="1" ht="63" x14ac:dyDescent="0.25">
      <c r="A12" s="53" t="s">
        <v>114</v>
      </c>
      <c r="B12" s="54" t="s">
        <v>115</v>
      </c>
      <c r="C12" s="28">
        <v>105.2</v>
      </c>
      <c r="D12" s="28">
        <v>0</v>
      </c>
      <c r="E12" s="14">
        <f t="shared" si="0"/>
        <v>0</v>
      </c>
      <c r="F12" s="26"/>
      <c r="G12" s="26"/>
      <c r="H12" s="50"/>
      <c r="K12" s="51"/>
      <c r="L12" s="52"/>
      <c r="M12" s="52"/>
      <c r="N12" s="51"/>
    </row>
    <row r="13" spans="1:14" ht="15.75" x14ac:dyDescent="0.25">
      <c r="A13" s="64" t="s">
        <v>36</v>
      </c>
      <c r="B13" s="64"/>
      <c r="C13" s="31">
        <f>SUM(C14:C27)</f>
        <v>53747.899999999994</v>
      </c>
      <c r="D13" s="31">
        <f>SUM(D14:D27)</f>
        <v>30276.3</v>
      </c>
      <c r="E13" s="14">
        <f>D13/C13*100</f>
        <v>56.330200807845522</v>
      </c>
      <c r="F13" s="19"/>
      <c r="G13" s="19"/>
      <c r="H13" s="19"/>
      <c r="K13" s="8"/>
      <c r="L13" s="10"/>
      <c r="M13" s="10"/>
      <c r="N13" s="8"/>
    </row>
    <row r="14" spans="1:14" ht="141.75" x14ac:dyDescent="0.25">
      <c r="A14" s="47" t="s">
        <v>103</v>
      </c>
      <c r="B14" s="44" t="s">
        <v>102</v>
      </c>
      <c r="C14" s="33">
        <v>8420</v>
      </c>
      <c r="D14" s="33">
        <v>1250</v>
      </c>
      <c r="E14" s="18">
        <f>D14/C14*100</f>
        <v>14.845605700712589</v>
      </c>
      <c r="F14" s="19"/>
      <c r="G14" s="19"/>
      <c r="H14" s="19"/>
      <c r="K14" s="8"/>
      <c r="L14" s="10"/>
      <c r="M14" s="10"/>
      <c r="N14" s="8"/>
    </row>
    <row r="15" spans="1:14" ht="78.75" x14ac:dyDescent="0.25">
      <c r="A15" s="13" t="s">
        <v>68</v>
      </c>
      <c r="B15" s="36" t="s">
        <v>69</v>
      </c>
      <c r="C15" s="30">
        <v>78.2</v>
      </c>
      <c r="D15" s="30">
        <v>71</v>
      </c>
      <c r="E15" s="18">
        <f t="shared" si="0"/>
        <v>90.792838874680299</v>
      </c>
      <c r="F15" s="19"/>
      <c r="G15" s="19"/>
      <c r="H15" s="19"/>
      <c r="K15" s="8"/>
      <c r="L15" s="10"/>
      <c r="M15" s="10"/>
      <c r="N15" s="8"/>
    </row>
    <row r="16" spans="1:14" ht="78.75" x14ac:dyDescent="0.25">
      <c r="A16" s="13" t="s">
        <v>70</v>
      </c>
      <c r="B16" s="36" t="s">
        <v>71</v>
      </c>
      <c r="C16" s="30">
        <v>102</v>
      </c>
      <c r="D16" s="30">
        <v>0</v>
      </c>
      <c r="E16" s="18">
        <f t="shared" si="0"/>
        <v>0</v>
      </c>
      <c r="F16" s="2"/>
      <c r="G16" s="3"/>
    </row>
    <row r="17" spans="1:9" ht="63" x14ac:dyDescent="0.25">
      <c r="A17" s="13" t="s">
        <v>23</v>
      </c>
      <c r="B17" s="36" t="s">
        <v>27</v>
      </c>
      <c r="C17" s="30">
        <v>988.6</v>
      </c>
      <c r="D17" s="30">
        <v>647.6</v>
      </c>
      <c r="E17" s="18">
        <f t="shared" si="0"/>
        <v>65.506777260772807</v>
      </c>
      <c r="F17" s="2"/>
      <c r="G17" s="3"/>
    </row>
    <row r="18" spans="1:9" ht="63" x14ac:dyDescent="0.25">
      <c r="A18" s="13" t="s">
        <v>28</v>
      </c>
      <c r="B18" s="36" t="s">
        <v>24</v>
      </c>
      <c r="C18" s="30">
        <v>19700.3</v>
      </c>
      <c r="D18" s="30">
        <v>15200.6</v>
      </c>
      <c r="E18" s="18">
        <f t="shared" si="0"/>
        <v>77.159231077699332</v>
      </c>
      <c r="F18" s="2"/>
      <c r="G18" s="3"/>
    </row>
    <row r="19" spans="1:9" ht="63" x14ac:dyDescent="0.25">
      <c r="A19" s="13" t="s">
        <v>43</v>
      </c>
      <c r="B19" s="36" t="s">
        <v>44</v>
      </c>
      <c r="C19" s="30">
        <v>9440.2999999999993</v>
      </c>
      <c r="D19" s="30">
        <v>0</v>
      </c>
      <c r="E19" s="18">
        <f t="shared" si="0"/>
        <v>0</v>
      </c>
      <c r="F19" s="2"/>
      <c r="G19" s="3"/>
    </row>
    <row r="20" spans="1:9" ht="78.75" x14ac:dyDescent="0.25">
      <c r="A20" s="13" t="s">
        <v>72</v>
      </c>
      <c r="B20" s="36" t="s">
        <v>73</v>
      </c>
      <c r="C20" s="30">
        <v>379.5</v>
      </c>
      <c r="D20" s="30">
        <v>0</v>
      </c>
      <c r="E20" s="18">
        <f t="shared" si="0"/>
        <v>0</v>
      </c>
      <c r="F20" s="2"/>
      <c r="G20" s="3"/>
    </row>
    <row r="21" spans="1:9" ht="63" x14ac:dyDescent="0.25">
      <c r="A21" s="13" t="s">
        <v>47</v>
      </c>
      <c r="B21" s="36" t="s">
        <v>45</v>
      </c>
      <c r="C21" s="30">
        <v>3201.3</v>
      </c>
      <c r="D21" s="30">
        <v>3201.3</v>
      </c>
      <c r="E21" s="18">
        <f t="shared" si="0"/>
        <v>100</v>
      </c>
      <c r="F21" s="2"/>
      <c r="G21" s="3"/>
    </row>
    <row r="22" spans="1:9" ht="78.75" x14ac:dyDescent="0.25">
      <c r="A22" s="13" t="s">
        <v>74</v>
      </c>
      <c r="B22" s="36" t="s">
        <v>69</v>
      </c>
      <c r="C22" s="30">
        <v>37.4</v>
      </c>
      <c r="D22" s="30">
        <v>30.8</v>
      </c>
      <c r="E22" s="18">
        <f t="shared" si="0"/>
        <v>82.352941176470594</v>
      </c>
      <c r="F22" s="2"/>
      <c r="G22" s="3"/>
    </row>
    <row r="23" spans="1:9" ht="78.75" x14ac:dyDescent="0.25">
      <c r="A23" s="13" t="s">
        <v>75</v>
      </c>
      <c r="B23" s="36" t="s">
        <v>69</v>
      </c>
      <c r="C23" s="30">
        <v>160.69999999999999</v>
      </c>
      <c r="D23" s="30">
        <v>142</v>
      </c>
      <c r="E23" s="18">
        <f t="shared" si="0"/>
        <v>88.363410080896088</v>
      </c>
      <c r="F23" s="2"/>
      <c r="G23" s="3"/>
    </row>
    <row r="24" spans="1:9" ht="86.25" customHeight="1" x14ac:dyDescent="0.25">
      <c r="A24" s="13">
        <v>2220077410</v>
      </c>
      <c r="B24" s="39" t="s">
        <v>98</v>
      </c>
      <c r="C24" s="30">
        <v>2830</v>
      </c>
      <c r="D24" s="30">
        <v>2405.6</v>
      </c>
      <c r="E24" s="18">
        <f t="shared" si="0"/>
        <v>85.003533568904587</v>
      </c>
      <c r="F24" s="2"/>
      <c r="G24" s="3"/>
    </row>
    <row r="25" spans="1:9" ht="78.75" x14ac:dyDescent="0.25">
      <c r="A25" s="13">
        <v>2410074590</v>
      </c>
      <c r="B25" s="39" t="s">
        <v>97</v>
      </c>
      <c r="C25" s="30">
        <v>7000</v>
      </c>
      <c r="D25" s="30">
        <v>7000</v>
      </c>
      <c r="E25" s="18">
        <f t="shared" si="0"/>
        <v>100</v>
      </c>
      <c r="F25" s="2"/>
      <c r="G25" s="3"/>
    </row>
    <row r="26" spans="1:9" ht="78.75" x14ac:dyDescent="0.25">
      <c r="A26" s="13" t="s">
        <v>79</v>
      </c>
      <c r="B26" s="36" t="s">
        <v>69</v>
      </c>
      <c r="C26" s="30">
        <v>367.4</v>
      </c>
      <c r="D26" s="30">
        <v>327.39999999999998</v>
      </c>
      <c r="E26" s="18">
        <f t="shared" si="0"/>
        <v>89.112683723462155</v>
      </c>
      <c r="F26" s="2"/>
      <c r="G26" s="3"/>
      <c r="I26" s="60"/>
    </row>
    <row r="27" spans="1:9" s="59" customFormat="1" ht="63" x14ac:dyDescent="0.25">
      <c r="A27" s="55" t="s">
        <v>118</v>
      </c>
      <c r="B27" s="56" t="s">
        <v>115</v>
      </c>
      <c r="C27" s="30">
        <v>1042.2</v>
      </c>
      <c r="D27" s="30">
        <v>0</v>
      </c>
      <c r="E27" s="18">
        <f t="shared" si="0"/>
        <v>0</v>
      </c>
      <c r="F27" s="57"/>
      <c r="G27" s="58"/>
      <c r="I27" s="60"/>
    </row>
    <row r="28" spans="1:9" ht="15.75" x14ac:dyDescent="0.25">
      <c r="A28" s="64" t="s">
        <v>37</v>
      </c>
      <c r="B28" s="64"/>
      <c r="C28" s="31">
        <f>SUM(C29:C37)</f>
        <v>14280.369999999999</v>
      </c>
      <c r="D28" s="31">
        <f>SUM(D29:D36)</f>
        <v>9942.6</v>
      </c>
      <c r="E28" s="14">
        <f t="shared" si="0"/>
        <v>69.624246430589693</v>
      </c>
      <c r="F28" s="26">
        <f>C28+C65+C81</f>
        <v>278845.87</v>
      </c>
      <c r="G28" s="26">
        <f>D28+D65+D81</f>
        <v>229607.30000000002</v>
      </c>
      <c r="H28" s="26"/>
    </row>
    <row r="29" spans="1:9" ht="78.75" x14ac:dyDescent="0.25">
      <c r="A29" s="13" t="s">
        <v>83</v>
      </c>
      <c r="B29" s="36" t="s">
        <v>84</v>
      </c>
      <c r="C29" s="30">
        <v>1080</v>
      </c>
      <c r="D29" s="30">
        <v>1078.8</v>
      </c>
      <c r="E29" s="18">
        <f t="shared" si="0"/>
        <v>99.888888888888886</v>
      </c>
      <c r="F29" s="26"/>
      <c r="G29" s="26"/>
      <c r="H29" s="19"/>
    </row>
    <row r="30" spans="1:9" ht="63" x14ac:dyDescent="0.25">
      <c r="A30" s="13" t="s">
        <v>85</v>
      </c>
      <c r="B30" s="36" t="s">
        <v>86</v>
      </c>
      <c r="C30" s="30">
        <v>1000</v>
      </c>
      <c r="D30" s="30">
        <v>1000</v>
      </c>
      <c r="E30" s="18">
        <f t="shared" si="0"/>
        <v>100</v>
      </c>
      <c r="F30" s="2"/>
    </row>
    <row r="31" spans="1:9" ht="78.75" x14ac:dyDescent="0.25">
      <c r="A31" s="13" t="s">
        <v>30</v>
      </c>
      <c r="B31" s="36" t="s">
        <v>87</v>
      </c>
      <c r="C31" s="30">
        <v>472.3</v>
      </c>
      <c r="D31" s="30">
        <v>154.30000000000001</v>
      </c>
      <c r="E31" s="18">
        <f t="shared" si="0"/>
        <v>32.669913190768582</v>
      </c>
      <c r="F31" s="2"/>
    </row>
    <row r="32" spans="1:9" ht="78.75" x14ac:dyDescent="0.25">
      <c r="A32" s="13" t="s">
        <v>88</v>
      </c>
      <c r="B32" s="36" t="s">
        <v>69</v>
      </c>
      <c r="C32" s="30">
        <v>4975.7</v>
      </c>
      <c r="D32" s="30">
        <v>4061.6</v>
      </c>
      <c r="E32" s="18">
        <f t="shared" si="0"/>
        <v>81.628715557609993</v>
      </c>
      <c r="F32" s="2"/>
    </row>
    <row r="33" spans="1:8" ht="63" x14ac:dyDescent="0.25">
      <c r="A33" s="13" t="s">
        <v>89</v>
      </c>
      <c r="B33" s="36" t="s">
        <v>90</v>
      </c>
      <c r="C33" s="30">
        <v>225</v>
      </c>
      <c r="D33" s="30">
        <v>193.1</v>
      </c>
      <c r="E33" s="18">
        <f t="shared" si="0"/>
        <v>85.822222222222223</v>
      </c>
      <c r="F33" s="2"/>
    </row>
    <row r="34" spans="1:8" ht="78.75" x14ac:dyDescent="0.25">
      <c r="A34" s="13" t="s">
        <v>91</v>
      </c>
      <c r="B34" s="36" t="s">
        <v>92</v>
      </c>
      <c r="C34" s="30">
        <v>1685.64</v>
      </c>
      <c r="D34" s="30">
        <v>1342</v>
      </c>
      <c r="E34" s="18">
        <f t="shared" si="0"/>
        <v>79.613677890890102</v>
      </c>
      <c r="F34" s="2"/>
    </row>
    <row r="35" spans="1:8" ht="78.75" x14ac:dyDescent="0.25">
      <c r="A35" s="42" t="s">
        <v>104</v>
      </c>
      <c r="B35" s="39" t="s">
        <v>69</v>
      </c>
      <c r="C35" s="30">
        <v>137.93</v>
      </c>
      <c r="D35" s="30">
        <v>108.4</v>
      </c>
      <c r="E35" s="18">
        <f t="shared" si="0"/>
        <v>78.590589429420717</v>
      </c>
      <c r="F35" s="2"/>
    </row>
    <row r="36" spans="1:8" ht="110.25" x14ac:dyDescent="0.25">
      <c r="A36" s="42" t="s">
        <v>112</v>
      </c>
      <c r="B36" s="48" t="s">
        <v>111</v>
      </c>
      <c r="C36" s="30">
        <v>4332.3999999999996</v>
      </c>
      <c r="D36" s="30">
        <v>2004.4</v>
      </c>
      <c r="E36" s="18">
        <f t="shared" si="0"/>
        <v>46.265349459883673</v>
      </c>
      <c r="F36" s="2"/>
    </row>
    <row r="37" spans="1:8" ht="63" x14ac:dyDescent="0.25">
      <c r="A37" s="61" t="s">
        <v>119</v>
      </c>
      <c r="B37" s="62" t="s">
        <v>115</v>
      </c>
      <c r="C37" s="30">
        <v>371.4</v>
      </c>
      <c r="D37" s="30">
        <v>0</v>
      </c>
      <c r="E37" s="18">
        <f t="shared" si="0"/>
        <v>0</v>
      </c>
      <c r="F37" s="2"/>
    </row>
    <row r="38" spans="1:8" ht="15.75" x14ac:dyDescent="0.25">
      <c r="A38" s="64" t="s">
        <v>39</v>
      </c>
      <c r="B38" s="64"/>
      <c r="C38" s="31">
        <f>SUM(C39:C44)</f>
        <v>2853.8</v>
      </c>
      <c r="D38" s="31">
        <f>SUM(D39:D43)</f>
        <v>2332.4</v>
      </c>
      <c r="E38" s="14">
        <f>D38/C38*100</f>
        <v>81.72962365968182</v>
      </c>
      <c r="F38" s="26">
        <f>C38</f>
        <v>2853.8</v>
      </c>
      <c r="G38" s="26">
        <f>D38</f>
        <v>2332.4</v>
      </c>
      <c r="H38" s="26"/>
    </row>
    <row r="39" spans="1:8" ht="78.75" x14ac:dyDescent="0.25">
      <c r="A39" s="13" t="s">
        <v>93</v>
      </c>
      <c r="B39" s="36" t="s">
        <v>87</v>
      </c>
      <c r="C39" s="30">
        <v>366.4</v>
      </c>
      <c r="D39" s="30">
        <v>290.3</v>
      </c>
      <c r="E39" s="18">
        <f t="shared" si="0"/>
        <v>79.23034934497818</v>
      </c>
      <c r="F39" s="21"/>
    </row>
    <row r="40" spans="1:8" ht="63" x14ac:dyDescent="0.25">
      <c r="A40" s="13" t="s">
        <v>48</v>
      </c>
      <c r="B40" s="36" t="s">
        <v>42</v>
      </c>
      <c r="C40" s="30">
        <v>112.4</v>
      </c>
      <c r="D40" s="30">
        <v>112.4</v>
      </c>
      <c r="E40" s="18">
        <f t="shared" si="0"/>
        <v>100</v>
      </c>
      <c r="F40" s="21"/>
    </row>
    <row r="41" spans="1:8" ht="78.75" x14ac:dyDescent="0.25">
      <c r="A41" s="13" t="s">
        <v>46</v>
      </c>
      <c r="B41" s="36" t="s">
        <v>87</v>
      </c>
      <c r="C41" s="30">
        <v>801.1</v>
      </c>
      <c r="D41" s="30">
        <v>571</v>
      </c>
      <c r="E41" s="18">
        <f t="shared" si="0"/>
        <v>71.276994133067035</v>
      </c>
      <c r="F41" s="2"/>
    </row>
    <row r="42" spans="1:8" ht="47.25" x14ac:dyDescent="0.25">
      <c r="A42" s="42" t="s">
        <v>110</v>
      </c>
      <c r="B42" s="46" t="s">
        <v>107</v>
      </c>
      <c r="C42" s="30">
        <v>265</v>
      </c>
      <c r="D42" s="30">
        <v>265</v>
      </c>
      <c r="E42" s="18">
        <f t="shared" si="0"/>
        <v>100</v>
      </c>
      <c r="F42" s="2"/>
    </row>
    <row r="43" spans="1:8" ht="78.75" x14ac:dyDescent="0.25">
      <c r="A43" s="13" t="s">
        <v>94</v>
      </c>
      <c r="B43" s="36" t="s">
        <v>69</v>
      </c>
      <c r="C43" s="30">
        <v>1230.9000000000001</v>
      </c>
      <c r="D43" s="30">
        <v>1093.7</v>
      </c>
      <c r="E43" s="18">
        <f t="shared" si="0"/>
        <v>88.853684296043539</v>
      </c>
      <c r="F43" s="2"/>
    </row>
    <row r="44" spans="1:8" ht="78.75" x14ac:dyDescent="0.25">
      <c r="A44" s="13" t="s">
        <v>118</v>
      </c>
      <c r="B44" s="49" t="s">
        <v>69</v>
      </c>
      <c r="C44" s="30">
        <v>78</v>
      </c>
      <c r="D44" s="30">
        <v>0</v>
      </c>
      <c r="E44" s="18">
        <f t="shared" si="0"/>
        <v>0</v>
      </c>
      <c r="F44" s="2"/>
    </row>
    <row r="45" spans="1:8" ht="15.75" x14ac:dyDescent="0.25">
      <c r="A45" s="64" t="s">
        <v>38</v>
      </c>
      <c r="B45" s="64"/>
      <c r="C45" s="32">
        <f>SUM(C46:C50)</f>
        <v>999.19999999999993</v>
      </c>
      <c r="D45" s="32">
        <f>SUM(D46:D50)</f>
        <v>812.40000000000009</v>
      </c>
      <c r="E45" s="14">
        <f t="shared" si="0"/>
        <v>81.305044035228207</v>
      </c>
      <c r="F45" s="25"/>
      <c r="G45" s="29"/>
      <c r="H45" s="29"/>
    </row>
    <row r="46" spans="1:8" ht="78.75" x14ac:dyDescent="0.25">
      <c r="A46" s="13" t="s">
        <v>95</v>
      </c>
      <c r="B46" s="36" t="s">
        <v>69</v>
      </c>
      <c r="C46" s="30">
        <v>564.20000000000005</v>
      </c>
      <c r="D46" s="30">
        <v>463.8</v>
      </c>
      <c r="E46" s="18">
        <f t="shared" si="0"/>
        <v>82.204891882311244</v>
      </c>
      <c r="F46" s="25"/>
    </row>
    <row r="47" spans="1:8" ht="94.5" x14ac:dyDescent="0.25">
      <c r="A47" s="42" t="s">
        <v>109</v>
      </c>
      <c r="B47" s="46" t="s">
        <v>108</v>
      </c>
      <c r="C47" s="30">
        <v>61.8</v>
      </c>
      <c r="D47" s="30">
        <v>61.8</v>
      </c>
      <c r="E47" s="18">
        <f t="shared" si="0"/>
        <v>100</v>
      </c>
      <c r="F47" s="25"/>
    </row>
    <row r="48" spans="1:8" ht="78.75" x14ac:dyDescent="0.25">
      <c r="A48" s="13" t="s">
        <v>96</v>
      </c>
      <c r="B48" s="36" t="s">
        <v>69</v>
      </c>
      <c r="C48" s="30">
        <v>53</v>
      </c>
      <c r="D48" s="30">
        <v>44.2</v>
      </c>
      <c r="E48" s="18">
        <f t="shared" ref="E48:E81" si="1">D48/C48*100</f>
        <v>83.396226415094347</v>
      </c>
      <c r="F48" s="2"/>
    </row>
    <row r="49" spans="1:8" ht="47.25" x14ac:dyDescent="0.25">
      <c r="A49" s="13" t="s">
        <v>12</v>
      </c>
      <c r="B49" s="36" t="s">
        <v>25</v>
      </c>
      <c r="C49" s="30">
        <v>253.9</v>
      </c>
      <c r="D49" s="30">
        <v>233</v>
      </c>
      <c r="E49" s="18">
        <f t="shared" si="1"/>
        <v>91.768412760929493</v>
      </c>
      <c r="F49" s="2"/>
    </row>
    <row r="50" spans="1:8" ht="78.75" x14ac:dyDescent="0.25">
      <c r="A50" s="13" t="s">
        <v>118</v>
      </c>
      <c r="B50" s="49" t="s">
        <v>69</v>
      </c>
      <c r="C50" s="30">
        <v>66.3</v>
      </c>
      <c r="D50" s="30">
        <v>9.6</v>
      </c>
      <c r="E50" s="18">
        <f t="shared" si="1"/>
        <v>14.479638009049776</v>
      </c>
      <c r="F50" s="2"/>
    </row>
    <row r="51" spans="1:8" ht="15.75" x14ac:dyDescent="0.25">
      <c r="A51" s="65" t="s">
        <v>13</v>
      </c>
      <c r="B51" s="65"/>
      <c r="C51" s="31">
        <f>C53+C65</f>
        <v>366446.2</v>
      </c>
      <c r="D51" s="31">
        <f>D53+D65</f>
        <v>319040.8</v>
      </c>
      <c r="E51" s="14">
        <f t="shared" si="1"/>
        <v>87.063476166487732</v>
      </c>
      <c r="F51" s="6"/>
    </row>
    <row r="52" spans="1:8" ht="15.75" x14ac:dyDescent="0.25">
      <c r="A52" s="66" t="s">
        <v>40</v>
      </c>
      <c r="B52" s="66"/>
      <c r="C52" s="33"/>
      <c r="D52" s="33"/>
      <c r="E52" s="18"/>
      <c r="F52" s="2"/>
      <c r="G52" s="3"/>
    </row>
    <row r="53" spans="1:8" ht="15.75" x14ac:dyDescent="0.25">
      <c r="A53" s="64" t="s">
        <v>36</v>
      </c>
      <c r="B53" s="64"/>
      <c r="C53" s="31">
        <f>SUM(C54:C64)</f>
        <v>107677.20000000001</v>
      </c>
      <c r="D53" s="31">
        <f>SUM(D54:D64)</f>
        <v>102169.2</v>
      </c>
      <c r="E53" s="14">
        <f t="shared" si="1"/>
        <v>94.884710969453138</v>
      </c>
      <c r="F53" s="24"/>
      <c r="G53" s="24"/>
      <c r="H53" s="20"/>
    </row>
    <row r="54" spans="1:8" ht="110.25" x14ac:dyDescent="0.25">
      <c r="A54" s="16" t="s">
        <v>49</v>
      </c>
      <c r="B54" s="17" t="s">
        <v>50</v>
      </c>
      <c r="C54" s="30">
        <v>5438.8</v>
      </c>
      <c r="D54" s="30">
        <v>4829</v>
      </c>
      <c r="E54" s="18">
        <f t="shared" si="1"/>
        <v>88.787967934103108</v>
      </c>
      <c r="F54" s="2"/>
    </row>
    <row r="55" spans="1:8" ht="78.75" x14ac:dyDescent="0.25">
      <c r="A55" s="16" t="s">
        <v>5</v>
      </c>
      <c r="B55" s="17" t="s">
        <v>51</v>
      </c>
      <c r="C55" s="30">
        <v>96363</v>
      </c>
      <c r="D55" s="30">
        <v>93361</v>
      </c>
      <c r="E55" s="18">
        <f t="shared" si="1"/>
        <v>96.884696408372506</v>
      </c>
    </row>
    <row r="56" spans="1:8" ht="78.75" x14ac:dyDescent="0.25">
      <c r="A56" s="13" t="s">
        <v>6</v>
      </c>
      <c r="B56" s="39" t="s">
        <v>99</v>
      </c>
      <c r="C56" s="30">
        <v>1637.6</v>
      </c>
      <c r="D56" s="30">
        <v>727.8</v>
      </c>
      <c r="E56" s="18">
        <f t="shared" si="1"/>
        <v>44.44308744504152</v>
      </c>
    </row>
    <row r="57" spans="1:8" ht="63" x14ac:dyDescent="0.25">
      <c r="A57" s="13" t="s">
        <v>76</v>
      </c>
      <c r="B57" s="36" t="s">
        <v>56</v>
      </c>
      <c r="C57" s="30">
        <v>953.6</v>
      </c>
      <c r="D57" s="30">
        <v>871.7</v>
      </c>
      <c r="E57" s="18">
        <f t="shared" si="1"/>
        <v>91.411493288590606</v>
      </c>
    </row>
    <row r="58" spans="1:8" ht="82.5" customHeight="1" x14ac:dyDescent="0.25">
      <c r="A58" s="13" t="s">
        <v>77</v>
      </c>
      <c r="B58" s="36" t="s">
        <v>78</v>
      </c>
      <c r="C58" s="30">
        <v>1089.0999999999999</v>
      </c>
      <c r="D58" s="30">
        <v>706.4</v>
      </c>
      <c r="E58" s="18">
        <f t="shared" si="1"/>
        <v>64.86089431640805</v>
      </c>
    </row>
    <row r="59" spans="1:8" ht="56.25" customHeight="1" x14ac:dyDescent="0.25">
      <c r="A59" s="13" t="s">
        <v>7</v>
      </c>
      <c r="B59" s="36" t="s">
        <v>31</v>
      </c>
      <c r="C59" s="30">
        <v>578</v>
      </c>
      <c r="D59" s="30">
        <v>437.3</v>
      </c>
      <c r="E59" s="18">
        <f>D59/C59*100</f>
        <v>75.65743944636678</v>
      </c>
    </row>
    <row r="60" spans="1:8" ht="56.25" customHeight="1" x14ac:dyDescent="0.25">
      <c r="A60" s="13" t="s">
        <v>32</v>
      </c>
      <c r="B60" s="36" t="s">
        <v>52</v>
      </c>
      <c r="C60" s="30">
        <v>9</v>
      </c>
      <c r="D60" s="30">
        <v>9</v>
      </c>
      <c r="E60" s="18">
        <f>D60/C60*100</f>
        <v>100</v>
      </c>
    </row>
    <row r="61" spans="1:8" ht="78.75" x14ac:dyDescent="0.25">
      <c r="A61" s="13" t="s">
        <v>8</v>
      </c>
      <c r="B61" s="36" t="s">
        <v>82</v>
      </c>
      <c r="C61" s="30">
        <v>36.4</v>
      </c>
      <c r="D61" s="30">
        <v>26</v>
      </c>
      <c r="E61" s="18">
        <f t="shared" si="1"/>
        <v>71.428571428571431</v>
      </c>
    </row>
    <row r="62" spans="1:8" ht="94.5" x14ac:dyDescent="0.25">
      <c r="A62" s="13" t="s">
        <v>9</v>
      </c>
      <c r="B62" s="36" t="s">
        <v>53</v>
      </c>
      <c r="C62" s="30">
        <v>960.2</v>
      </c>
      <c r="D62" s="30">
        <v>752</v>
      </c>
      <c r="E62" s="18">
        <f t="shared" si="1"/>
        <v>78.317017288064989</v>
      </c>
    </row>
    <row r="63" spans="1:8" ht="47.25" x14ac:dyDescent="0.25">
      <c r="A63" s="13" t="s">
        <v>10</v>
      </c>
      <c r="B63" s="36" t="s">
        <v>54</v>
      </c>
      <c r="C63" s="30">
        <v>115.3</v>
      </c>
      <c r="D63" s="30">
        <v>93.3</v>
      </c>
      <c r="E63" s="18">
        <f t="shared" si="1"/>
        <v>80.91934084995664</v>
      </c>
    </row>
    <row r="64" spans="1:8" ht="63" x14ac:dyDescent="0.25">
      <c r="A64" s="13" t="s">
        <v>33</v>
      </c>
      <c r="B64" s="36" t="s">
        <v>55</v>
      </c>
      <c r="C64" s="30">
        <v>496.2</v>
      </c>
      <c r="D64" s="30">
        <v>355.7</v>
      </c>
      <c r="E64" s="18">
        <f>D64/C64*100</f>
        <v>71.684804514308738</v>
      </c>
    </row>
    <row r="65" spans="1:7" ht="15.75" x14ac:dyDescent="0.25">
      <c r="A65" s="64" t="s">
        <v>37</v>
      </c>
      <c r="B65" s="64"/>
      <c r="C65" s="34">
        <f>SUM(C66:C73)</f>
        <v>258769</v>
      </c>
      <c r="D65" s="34">
        <f>SUM(D66:D73)</f>
        <v>216871.6</v>
      </c>
      <c r="E65" s="14">
        <f t="shared" si="1"/>
        <v>83.808957023445615</v>
      </c>
      <c r="G65" s="29"/>
    </row>
    <row r="66" spans="1:7" ht="87" customHeight="1" x14ac:dyDescent="0.25">
      <c r="A66" s="13" t="s">
        <v>14</v>
      </c>
      <c r="B66" s="39" t="s">
        <v>57</v>
      </c>
      <c r="C66" s="30">
        <v>6667</v>
      </c>
      <c r="D66" s="30">
        <v>5036</v>
      </c>
      <c r="E66" s="18">
        <f t="shared" si="1"/>
        <v>75.536223188840552</v>
      </c>
    </row>
    <row r="67" spans="1:7" ht="154.5" customHeight="1" x14ac:dyDescent="0.25">
      <c r="A67" s="13" t="s">
        <v>15</v>
      </c>
      <c r="B67" s="36" t="s">
        <v>58</v>
      </c>
      <c r="C67" s="30">
        <v>35324.199999999997</v>
      </c>
      <c r="D67" s="30">
        <v>28531.1</v>
      </c>
      <c r="E67" s="18">
        <f t="shared" si="1"/>
        <v>80.769274321853018</v>
      </c>
    </row>
    <row r="68" spans="1:7" ht="157.5" x14ac:dyDescent="0.25">
      <c r="A68" s="13" t="s">
        <v>16</v>
      </c>
      <c r="B68" s="36" t="s">
        <v>59</v>
      </c>
      <c r="C68" s="30">
        <v>30832.799999999999</v>
      </c>
      <c r="D68" s="30">
        <v>22998.1</v>
      </c>
      <c r="E68" s="18">
        <f t="shared" si="1"/>
        <v>74.589722633040139</v>
      </c>
    </row>
    <row r="69" spans="1:7" ht="126" x14ac:dyDescent="0.25">
      <c r="A69" s="13" t="s">
        <v>17</v>
      </c>
      <c r="B69" s="36" t="s">
        <v>60</v>
      </c>
      <c r="C69" s="30">
        <v>65.8</v>
      </c>
      <c r="D69" s="30">
        <v>13.2</v>
      </c>
      <c r="E69" s="18">
        <f t="shared" si="1"/>
        <v>20.060790273556233</v>
      </c>
    </row>
    <row r="70" spans="1:7" ht="78.75" x14ac:dyDescent="0.25">
      <c r="A70" s="13" t="s">
        <v>18</v>
      </c>
      <c r="B70" s="36" t="s">
        <v>61</v>
      </c>
      <c r="C70" s="30">
        <v>974.6</v>
      </c>
      <c r="D70" s="30">
        <v>699.6</v>
      </c>
      <c r="E70" s="18">
        <f t="shared" si="1"/>
        <v>71.783295711060944</v>
      </c>
    </row>
    <row r="71" spans="1:7" ht="157.5" x14ac:dyDescent="0.25">
      <c r="A71" s="13" t="s">
        <v>19</v>
      </c>
      <c r="B71" s="36" t="s">
        <v>62</v>
      </c>
      <c r="C71" s="30">
        <v>127156.2</v>
      </c>
      <c r="D71" s="30">
        <v>110585.8</v>
      </c>
      <c r="E71" s="18">
        <f t="shared" si="1"/>
        <v>86.96846870227327</v>
      </c>
    </row>
    <row r="72" spans="1:7" ht="143.25" customHeight="1" x14ac:dyDescent="0.25">
      <c r="A72" s="13" t="s">
        <v>20</v>
      </c>
      <c r="B72" s="36" t="s">
        <v>63</v>
      </c>
      <c r="C72" s="30">
        <v>55731.1</v>
      </c>
      <c r="D72" s="30">
        <v>47796.1</v>
      </c>
      <c r="E72" s="18">
        <f t="shared" si="1"/>
        <v>85.761989266316291</v>
      </c>
    </row>
    <row r="73" spans="1:7" ht="78.75" x14ac:dyDescent="0.25">
      <c r="A73" s="13" t="s">
        <v>21</v>
      </c>
      <c r="B73" s="36" t="s">
        <v>64</v>
      </c>
      <c r="C73" s="30">
        <v>2017.3</v>
      </c>
      <c r="D73" s="30">
        <v>1211.7</v>
      </c>
      <c r="E73" s="18">
        <f t="shared" si="1"/>
        <v>60.065433995935166</v>
      </c>
    </row>
    <row r="74" spans="1:7" ht="15.75" x14ac:dyDescent="0.25">
      <c r="A74" s="65" t="s">
        <v>34</v>
      </c>
      <c r="B74" s="65"/>
      <c r="C74" s="32">
        <f>C76+C81</f>
        <v>9545.7000000000007</v>
      </c>
      <c r="D74" s="32">
        <f>D76+D81</f>
        <v>5481.9</v>
      </c>
      <c r="E74" s="14">
        <f t="shared" si="1"/>
        <v>57.427951852666638</v>
      </c>
    </row>
    <row r="75" spans="1:7" ht="15.75" x14ac:dyDescent="0.25">
      <c r="A75" s="66" t="s">
        <v>41</v>
      </c>
      <c r="B75" s="66"/>
      <c r="C75" s="30"/>
      <c r="D75" s="30"/>
      <c r="E75" s="18"/>
    </row>
    <row r="76" spans="1:7" ht="15.75" x14ac:dyDescent="0.25">
      <c r="A76" s="64" t="s">
        <v>36</v>
      </c>
      <c r="B76" s="64"/>
      <c r="C76" s="32">
        <f>C77+C78+C79+C80</f>
        <v>3749.2000000000003</v>
      </c>
      <c r="D76" s="32">
        <f>D77+D78+D79</f>
        <v>2688.8</v>
      </c>
      <c r="E76" s="14">
        <f t="shared" si="1"/>
        <v>71.716632881681434</v>
      </c>
    </row>
    <row r="77" spans="1:7" ht="110.25" x14ac:dyDescent="0.25">
      <c r="A77" s="13" t="s">
        <v>66</v>
      </c>
      <c r="B77" s="36" t="s">
        <v>67</v>
      </c>
      <c r="C77" s="30">
        <v>3387.1</v>
      </c>
      <c r="D77" s="30">
        <v>2497.5</v>
      </c>
      <c r="E77" s="18">
        <f t="shared" si="1"/>
        <v>73.735644061291367</v>
      </c>
    </row>
    <row r="78" spans="1:7" ht="94.5" x14ac:dyDescent="0.25">
      <c r="A78" s="13" t="s">
        <v>80</v>
      </c>
      <c r="B78" s="36" t="s">
        <v>81</v>
      </c>
      <c r="C78" s="30">
        <v>77.8</v>
      </c>
      <c r="D78" s="30">
        <v>77.8</v>
      </c>
      <c r="E78" s="18">
        <f t="shared" si="1"/>
        <v>100</v>
      </c>
    </row>
    <row r="79" spans="1:7" ht="78.75" x14ac:dyDescent="0.25">
      <c r="A79" s="13" t="s">
        <v>106</v>
      </c>
      <c r="B79" s="44" t="s">
        <v>105</v>
      </c>
      <c r="C79" s="30">
        <v>113.5</v>
      </c>
      <c r="D79" s="30">
        <v>113.5</v>
      </c>
      <c r="E79" s="18">
        <f>D79/C79*100</f>
        <v>100</v>
      </c>
    </row>
    <row r="80" spans="1:7" s="59" customFormat="1" ht="157.5" x14ac:dyDescent="0.25">
      <c r="A80" s="55" t="s">
        <v>116</v>
      </c>
      <c r="B80" s="56" t="s">
        <v>117</v>
      </c>
      <c r="C80" s="30">
        <v>170.8</v>
      </c>
      <c r="D80" s="30">
        <v>0</v>
      </c>
      <c r="E80" s="18">
        <f>D80/C80*100</f>
        <v>0</v>
      </c>
    </row>
    <row r="81" spans="1:6" ht="27" customHeight="1" x14ac:dyDescent="0.25">
      <c r="A81" s="64" t="s">
        <v>37</v>
      </c>
      <c r="B81" s="64"/>
      <c r="C81" s="32">
        <f>C82</f>
        <v>5796.5</v>
      </c>
      <c r="D81" s="32">
        <f>D82</f>
        <v>2793.1</v>
      </c>
      <c r="E81" s="14">
        <f t="shared" si="1"/>
        <v>48.185974294833088</v>
      </c>
    </row>
    <row r="82" spans="1:6" ht="66" customHeight="1" x14ac:dyDescent="0.25">
      <c r="A82" s="42">
        <v>240053030</v>
      </c>
      <c r="B82" s="41" t="s">
        <v>100</v>
      </c>
      <c r="C82" s="30">
        <v>5796.5</v>
      </c>
      <c r="D82" s="30">
        <v>2793.1</v>
      </c>
      <c r="E82" s="18">
        <f>D82/C82*100</f>
        <v>48.185974294833088</v>
      </c>
    </row>
    <row r="83" spans="1:6" ht="27" customHeight="1" x14ac:dyDescent="0.25">
      <c r="A83" s="40"/>
      <c r="B83" s="40"/>
      <c r="C83" s="22"/>
      <c r="D83" s="22"/>
      <c r="E83" s="15"/>
    </row>
    <row r="84" spans="1:6" s="35" customFormat="1" ht="30" customHeight="1" x14ac:dyDescent="0.25">
      <c r="A84" s="73" t="s">
        <v>123</v>
      </c>
      <c r="B84" s="74"/>
      <c r="C84" s="75" t="s">
        <v>122</v>
      </c>
      <c r="D84" s="75"/>
      <c r="E84" s="73"/>
      <c r="F84" s="73"/>
    </row>
    <row r="85" spans="1:6" ht="16.5" customHeight="1" x14ac:dyDescent="0.25">
      <c r="A85" s="5"/>
      <c r="B85" s="5"/>
      <c r="C85" s="22"/>
      <c r="D85" s="5"/>
      <c r="E85" s="5"/>
    </row>
    <row r="86" spans="1:6" ht="15.75" x14ac:dyDescent="0.25">
      <c r="A86" s="63" t="s">
        <v>101</v>
      </c>
      <c r="B86" s="63"/>
      <c r="C86" s="22"/>
      <c r="D86" s="22"/>
    </row>
    <row r="87" spans="1:6" ht="11.25" customHeight="1" x14ac:dyDescent="0.25">
      <c r="A87" s="7" t="s">
        <v>29</v>
      </c>
      <c r="B87" s="7"/>
      <c r="C87" s="22"/>
    </row>
    <row r="89" spans="1:6" x14ac:dyDescent="0.25">
      <c r="D89" s="23"/>
    </row>
  </sheetData>
  <mergeCells count="22">
    <mergeCell ref="B1:E1"/>
    <mergeCell ref="A3:E4"/>
    <mergeCell ref="A9:B9"/>
    <mergeCell ref="A10:B10"/>
    <mergeCell ref="A13:B13"/>
    <mergeCell ref="A11:B11"/>
    <mergeCell ref="A28:B28"/>
    <mergeCell ref="A7:B7"/>
    <mergeCell ref="A38:B38"/>
    <mergeCell ref="A51:B51"/>
    <mergeCell ref="A52:B52"/>
    <mergeCell ref="A45:B45"/>
    <mergeCell ref="A86:B86"/>
    <mergeCell ref="A53:B53"/>
    <mergeCell ref="A65:B65"/>
    <mergeCell ref="A74:B74"/>
    <mergeCell ref="A75:B75"/>
    <mergeCell ref="A76:B76"/>
    <mergeCell ref="A84:B84"/>
    <mergeCell ref="A81:B81"/>
    <mergeCell ref="E84:F84"/>
    <mergeCell ref="C84:D84"/>
  </mergeCells>
  <pageMargins left="0.70866141732283472" right="0.70866141732283472" top="0.74803149606299213" bottom="0.74803149606299213" header="0.31496062992125984" footer="0.31496062992125984"/>
  <pageSetup paperSize="9" scale="51" fitToHeight="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2021-01-15T10:07:51Z</dcterms:modified>
</cp:coreProperties>
</file>